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c11baed5f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Q" sheetId="1" r:id="R12b2a5b8a3b54784"/>
    <x:sheet xmlns:r="http://schemas.openxmlformats.org/officeDocument/2006/relationships" name="Set quantities" sheetId="2" r:id="Ra1abc0f804f0411f"/>
    <x:sheet xmlns:r="http://schemas.openxmlformats.org/officeDocument/2006/relationships" name="Door register" sheetId="3" r:id="Rd6cf7f1919b042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7">
    <x:font>
      <x:sz val="11"/>
      <x:name val="Carlito"/>
    </x:font>
    <x:font>
      <x:sz val="10"/>
      <x:color rgb="FF172B32"/>
      <x:name val="DejaVu Sans"/>
    </x:font>
    <x:font>
      <x:b/>
      <x:sz val="16"/>
      <x:color rgb="FF015C6C"/>
      <x:name val="DejaVu Sans"/>
    </x:font>
    <x:font>
      <x:b/>
      <x:sz val="10"/>
      <x:color rgb="FF74451A"/>
      <x:name val="DejaVu Sans"/>
    </x:font>
    <x:font>
      <x:b/>
      <x:sz val="12"/>
      <x:color rgb="FF015C6C"/>
      <x:name val="DejaVu Sans"/>
    </x:font>
    <x:font>
      <x:b/>
      <x:sz val="10"/>
      <x:color rgb="FFFFFFFF"/>
      <x:name val="DejaVu Sans"/>
    </x:font>
    <x:font>
      <x:b/>
      <x:sz val="10"/>
      <x:color rgb="FF172B32"/>
      <x:name val="DejaVu Sans"/>
    </x:font>
  </x:fonts>
  <x:fills count="4">
    <x:fill>
      <x:patternFill patternType="none"/>
    </x:fill>
    <x:fill>
      <x:patternFill patternType="gray125"/>
    </x:fill>
    <x:fill>
      <x:patternFill patternType="solid">
        <x:fgColor rgb="FF015C6C"/>
      </x:patternFill>
    </x:fill>
    <x:fill>
      <x:patternFill patternType="solid">
        <x:fgColor rgb="FFFFF3D9"/>
      </x:patternFill>
    </x:fill>
  </x:fills>
  <x:borders count="2">
    <x:border/>
    <x:border>
      <x:top style="thin">
        <x:color rgb="FF015C6C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32d2b70594f6f" /><Relationship Type="http://schemas.openxmlformats.org/officeDocument/2006/relationships/theme" Target="/xl/theme/theme1.xml" Id="R4a38f12a32b846d6" /><Relationship Type="http://schemas.openxmlformats.org/officeDocument/2006/relationships/sharedStrings" Target="/xl/sharedStrings.xml" Id="R3df495a57e224680" /><Relationship Type="http://schemas.openxmlformats.org/officeDocument/2006/relationships/worksheet" Target="/xl/worksheets/sheet1.xml" Id="R12b2a5b8a3b54784" /><Relationship Type="http://schemas.openxmlformats.org/officeDocument/2006/relationships/worksheet" Target="/xl/worksheets/sheet2.xml" Id="Ra1abc0f804f0411f" /><Relationship Type="http://schemas.openxmlformats.org/officeDocument/2006/relationships/worksheet" Target="/xl/worksheets/sheet3.xml" Id="Rd6cf7f1919b042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15C6C"/>
  </x:sheetPr>
  <x:sheetViews>
    <x:sheetView showGridLines="0" workbookViewId="0"/>
  </x:sheetViews>
  <x:sheetFormatPr defaultRowHeight="15"/>
  <x:cols>
    <x:col min="1" max="1" width="18" hidden="0" customWidth="1"/>
    <x:col min="2" max="2" width="43" hidden="0" customWidth="1"/>
    <x:col min="3" max="3" width="2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6" hidden="0" customWidth="1"/>
    <x:col min="9" max="9" width="1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Example bill of quantities</x:v>
      </x:c>
      <x:c r="B2" s="3"/>
      <x:c r="C2" s="3"/>
      <x:c r="D2" s="3"/>
      <x:c r="E2" s="3"/>
      <x:c r="F2" s="3"/>
      <x:c r="G2" s="3"/>
      <x:c r="H2" s="3"/>
      <x:c r="I2" s="3"/>
      <x:c r="J2" s="2"/>
    </x:row>
    <x:row r="3">
      <x:c r="A3" s="2" t="str">
        <x:v>Harbour Point Offices / DEMO-26017 / C03 / USD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4" t="str">
        <x:v>FICTIONAL SAMPLE - NOT FOR CONSTRUCTION - NOT ISSUED OR APPROVED</x:v>
      </x:c>
      <x:c r="B4" s="4"/>
      <x:c r="C4" s="4"/>
      <x:c r="D4" s="4"/>
      <x:c r="E4" s="4"/>
      <x:c r="F4" s="4"/>
      <x:c r="G4" s="4"/>
      <x:c r="H4" s="4"/>
      <x:c r="I4" s="4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5" t="str">
        <x:v>Hardware subtotal (USD)</x:v>
      </x:c>
      <x:c r="G6" s="5"/>
      <x:c r="H6" s="5"/>
      <x:c r="I6" s="16" t="n">
        <x:f>SUM(I11:I18)</x:f>
        <x:v>1763</x:v>
      </x:c>
      <x:c r="J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 t="str">
        <x:v>Fictional prices for demonstration. Taxes, freight, installation and hierarchy-key copies are excluded.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>
      <x:c r="A9" s="2" t="str">
        <x:v>Source: the fictional project data in this workbook. Pale amber cells are editable sample inputs.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9" t="str">
        <x:v>Product code</x:v>
      </x:c>
      <x:c r="B10" s="9" t="str">
        <x:v>Description</x:v>
      </x:c>
      <x:c r="C10" s="9" t="str">
        <x:v>Finish</x:v>
      </x:c>
      <x:c r="D10" s="9" t="str">
        <x:v>Unit</x:v>
      </x:c>
      <x:c r="E10" s="9" t="str">
        <x:v>HS-01 qty</x:v>
      </x:c>
      <x:c r="F10" s="9" t="str">
        <x:v>HS-02 qty</x:v>
      </x:c>
      <x:c r="G10" s="9" t="str">
        <x:v>HS-03 qty</x:v>
      </x:c>
      <x:c r="H10" s="9" t="str">
        <x:v>Rate (USD)</x:v>
      </x:c>
      <x:c r="I10" s="9" t="str">
        <x:v>Amount (USD)</x:v>
      </x:c>
      <x:c r="J10" s="2"/>
    </x:row>
    <x:row r="11" ht="31" customHeight="1">
      <x:c r="A11" s="2" t="str">
        <x:v>DEM-HG-01</x:v>
      </x:c>
      <x:c r="B11" s="18" t="str">
        <x:v>Butt hinge, 100 x 75 mm</x:v>
      </x:c>
      <x:c r="C11" s="18" t="str">
        <x:v>Satin stainless steel</x:v>
      </x:c>
      <x:c r="D11" s="2" t="str">
        <x:v>Piece</x:v>
      </x:c>
      <x:c r="E11" s="17" t="n">
        <x:f>SUMIFS('Set quantities'!$F$9:$F$29,'Set quantities'!$A$9:$A$29,"HS-01",'Set quantities'!$B$9:$B$29,A11)</x:f>
        <x:v>3</x:v>
      </x:c>
      <x:c r="F11" s="17" t="n">
        <x:f>SUMIFS('Set quantities'!$F$9:$F$29,'Set quantities'!$A$9:$A$29,"HS-02",'Set quantities'!$B$9:$B$29,A11)</x:f>
        <x:v>9</x:v>
      </x:c>
      <x:c r="G11" s="17" t="n">
        <x:f>SUMIFS('Set quantities'!$F$9:$F$29,'Set quantities'!$A$9:$A$29,"HS-03",'Set quantities'!$B$9:$B$29,A11)</x:f>
        <x:v>6</x:v>
      </x:c>
      <x:c r="H11" s="13" t="n">
        <x:v>18</x:v>
      </x:c>
      <x:c r="I11" s="14" t="n">
        <x:f>ROUND(SUM(E11:G11)*H11,2)</x:f>
        <x:v>324</x:v>
      </x:c>
      <x:c r="J11" s="2"/>
    </x:row>
    <x:row r="12" ht="31" customHeight="1">
      <x:c r="A12" s="2" t="str">
        <x:v>DEM-LV-01</x:v>
      </x:c>
      <x:c r="B12" s="18" t="str">
        <x:v>Lever handle pair on rose</x:v>
      </x:c>
      <x:c r="C12" s="18" t="str">
        <x:v>Satin stainless steel</x:v>
      </x:c>
      <x:c r="D12" s="2" t="str">
        <x:v>Pair</x:v>
      </x:c>
      <x:c r="E12" s="17" t="n">
        <x:f>SUMIFS('Set quantities'!$F$9:$F$29,'Set quantities'!$A$9:$A$29,"HS-01",'Set quantities'!$B$9:$B$29,A12)</x:f>
        <x:v>1</x:v>
      </x:c>
      <x:c r="F12" s="17" t="n">
        <x:f>SUMIFS('Set quantities'!$F$9:$F$29,'Set quantities'!$A$9:$A$29,"HS-02",'Set quantities'!$B$9:$B$29,A12)</x:f>
        <x:v>3</x:v>
      </x:c>
      <x:c r="G12" s="17" t="n">
        <x:f>SUMIFS('Set quantities'!$F$9:$F$29,'Set quantities'!$A$9:$A$29,"HS-03",'Set quantities'!$B$9:$B$29,A12)</x:f>
        <x:v>2</x:v>
      </x:c>
      <x:c r="H12" s="13" t="n">
        <x:v>72</x:v>
      </x:c>
      <x:c r="I12" s="14" t="n">
        <x:f>ROUND(SUM(E12:G12)*H12,2)</x:f>
        <x:v>432</x:v>
      </x:c>
      <x:c r="J12" s="2"/>
    </x:row>
    <x:row r="13" ht="31" customHeight="1">
      <x:c r="A13" s="2" t="str">
        <x:v>DEM-LK-01</x:v>
      </x:c>
      <x:c r="B13" s="18" t="str">
        <x:v>Mortice sashlock, 60 mm backset</x:v>
      </x:c>
      <x:c r="C13" s="18" t="str">
        <x:v>Satin stainless steel</x:v>
      </x:c>
      <x:c r="D13" s="2" t="str">
        <x:v>Piece</x:v>
      </x:c>
      <x:c r="E13" s="17" t="n">
        <x:f>SUMIFS('Set quantities'!$F$9:$F$29,'Set quantities'!$A$9:$A$29,"HS-01",'Set quantities'!$B$9:$B$29,A13)</x:f>
        <x:v>1</x:v>
      </x:c>
      <x:c r="F13" s="17" t="n">
        <x:f>SUMIFS('Set quantities'!$F$9:$F$29,'Set quantities'!$A$9:$A$29,"HS-02",'Set quantities'!$B$9:$B$29,A13)</x:f>
        <x:v>3</x:v>
      </x:c>
      <x:c r="G13" s="17" t="n">
        <x:f>SUMIFS('Set quantities'!$F$9:$F$29,'Set quantities'!$A$9:$A$29,"HS-03",'Set quantities'!$B$9:$B$29,A13)</x:f>
        <x:v>2</x:v>
      </x:c>
      <x:c r="H13" s="13" t="n">
        <x:v>48</x:v>
      </x:c>
      <x:c r="I13" s="14" t="n">
        <x:f>ROUND(SUM(E13:G13)*H13,2)</x:f>
        <x:v>288</x:v>
      </x:c>
      <x:c r="J13" s="2"/>
    </x:row>
    <x:row r="14" ht="31" customHeight="1">
      <x:c r="A14" s="2" t="str">
        <x:v>DEM-CY-01</x:v>
      </x:c>
      <x:c r="B14" s="18" t="str">
        <x:v>Keyed cylinder, size to be confirmed</x:v>
      </x:c>
      <x:c r="C14" s="18" t="str">
        <x:v>Satin stainless steel</x:v>
      </x:c>
      <x:c r="D14" s="2" t="str">
        <x:v>Piece</x:v>
      </x:c>
      <x:c r="E14" s="17" t="n">
        <x:f>SUMIFS('Set quantities'!$F$9:$F$29,'Set quantities'!$A$9:$A$29,"HS-01",'Set quantities'!$B$9:$B$29,A14)</x:f>
        <x:v>1</x:v>
      </x:c>
      <x:c r="F14" s="17" t="n">
        <x:f>SUMIFS('Set quantities'!$F$9:$F$29,'Set quantities'!$A$9:$A$29,"HS-02",'Set quantities'!$B$9:$B$29,A14)</x:f>
        <x:v>3</x:v>
      </x:c>
      <x:c r="G14" s="17" t="n">
        <x:f>SUMIFS('Set quantities'!$F$9:$F$29,'Set quantities'!$A$9:$A$29,"HS-03",'Set quantities'!$B$9:$B$29,A14)</x:f>
        <x:v>2</x:v>
      </x:c>
      <x:c r="H14" s="13" t="n">
        <x:v>36</x:v>
      </x:c>
      <x:c r="I14" s="14" t="n">
        <x:f>ROUND(SUM(E14:G14)*H14,2)</x:f>
        <x:v>216</x:v>
      </x:c>
      <x:c r="J14" s="2"/>
    </x:row>
    <x:row r="15" ht="31" customHeight="1">
      <x:c r="A15" s="2" t="str">
        <x:v>DEM-DC-01</x:v>
      </x:c>
      <x:c r="B15" s="18" t="str">
        <x:v>Surface door closer, adjustable</x:v>
      </x:c>
      <x:c r="C15" s="18" t="str">
        <x:v>Satin stainless steel</x:v>
      </x:c>
      <x:c r="D15" s="2" t="str">
        <x:v>Piece</x:v>
      </x:c>
      <x:c r="E15" s="17" t="n">
        <x:f>SUMIFS('Set quantities'!$F$9:$F$29,'Set quantities'!$A$9:$A$29,"HS-01",'Set quantities'!$B$9:$B$29,A15)</x:f>
        <x:v>1</x:v>
      </x:c>
      <x:c r="F15" s="17" t="n">
        <x:f>SUMIFS('Set quantities'!$F$9:$F$29,'Set quantities'!$A$9:$A$29,"HS-02",'Set quantities'!$B$9:$B$29,A15)</x:f>
        <x:v>0</x:v>
      </x:c>
      <x:c r="G15" s="17" t="n">
        <x:f>SUMIFS('Set quantities'!$F$9:$F$29,'Set quantities'!$A$9:$A$29,"HS-03",'Set quantities'!$B$9:$B$29,A15)</x:f>
        <x:v>2</x:v>
      </x:c>
      <x:c r="H15" s="13" t="n">
        <x:v>95</x:v>
      </x:c>
      <x:c r="I15" s="14" t="n">
        <x:f>ROUND(SUM(E15:G15)*H15,2)</x:f>
        <x:v>285</x:v>
      </x:c>
      <x:c r="J15" s="2"/>
    </x:row>
    <x:row r="16" ht="31" customHeight="1">
      <x:c r="A16" s="2" t="str">
        <x:v>DEM-DS-01</x:v>
      </x:c>
      <x:c r="B16" s="18" t="str">
        <x:v>Floor-mounted door stop</x:v>
      </x:c>
      <x:c r="C16" s="18" t="str">
        <x:v>Satin stainless steel</x:v>
      </x:c>
      <x:c r="D16" s="2" t="str">
        <x:v>Piece</x:v>
      </x:c>
      <x:c r="E16" s="17" t="n">
        <x:f>SUMIFS('Set quantities'!$F$9:$F$29,'Set quantities'!$A$9:$A$29,"HS-01",'Set quantities'!$B$9:$B$29,A16)</x:f>
        <x:v>1</x:v>
      </x:c>
      <x:c r="F16" s="17" t="n">
        <x:f>SUMIFS('Set quantities'!$F$9:$F$29,'Set quantities'!$A$9:$A$29,"HS-02",'Set quantities'!$B$9:$B$29,A16)</x:f>
        <x:v>3</x:v>
      </x:c>
      <x:c r="G16" s="17" t="n">
        <x:f>SUMIFS('Set quantities'!$F$9:$F$29,'Set quantities'!$A$9:$A$29,"HS-03",'Set quantities'!$B$9:$B$29,A16)</x:f>
        <x:v>2</x:v>
      </x:c>
      <x:c r="H16" s="13" t="n">
        <x:v>12</x:v>
      </x:c>
      <x:c r="I16" s="14" t="n">
        <x:f>ROUND(SUM(E16:G16)*H16,2)</x:f>
        <x:v>72</x:v>
      </x:c>
      <x:c r="J16" s="2"/>
    </x:row>
    <x:row r="17" ht="31" customHeight="1">
      <x:c r="A17" s="2" t="str">
        <x:v>DEM-KP-01</x:v>
      </x:c>
      <x:c r="B17" s="18" t="str">
        <x:v>Kick plate, 200 mm high</x:v>
      </x:c>
      <x:c r="C17" s="18" t="str">
        <x:v>Satin stainless steel</x:v>
      </x:c>
      <x:c r="D17" s="2" t="str">
        <x:v>Piece</x:v>
      </x:c>
      <x:c r="E17" s="17" t="n">
        <x:f>SUMIFS('Set quantities'!$F$9:$F$29,'Set quantities'!$A$9:$A$29,"HS-01",'Set quantities'!$B$9:$B$29,A17)</x:f>
        <x:v>2</x:v>
      </x:c>
      <x:c r="F17" s="17" t="n">
        <x:f>SUMIFS('Set quantities'!$F$9:$F$29,'Set quantities'!$A$9:$A$29,"HS-02",'Set quantities'!$B$9:$B$29,A17)</x:f>
        <x:v>0</x:v>
      </x:c>
      <x:c r="G17" s="17" t="n">
        <x:f>SUMIFS('Set quantities'!$F$9:$F$29,'Set quantities'!$A$9:$A$29,"HS-03",'Set quantities'!$B$9:$B$29,A17)</x:f>
        <x:v>0</x:v>
      </x:c>
      <x:c r="H17" s="13" t="n">
        <x:v>28</x:v>
      </x:c>
      <x:c r="I17" s="14" t="n">
        <x:f>ROUND(SUM(E17:G17)*H17,2)</x:f>
        <x:v>56</x:v>
      </x:c>
      <x:c r="J17" s="2"/>
    </x:row>
    <x:row r="18" ht="31" customHeight="1">
      <x:c r="A18" s="2" t="str">
        <x:v>DEM-KY-01</x:v>
      </x:c>
      <x:c r="B18" s="18" t="str">
        <x:v>Individual key copy</x:v>
      </x:c>
      <x:c r="C18" s="18" t="str">
        <x:v>Not applicable</x:v>
      </x:c>
      <x:c r="D18" s="2" t="str">
        <x:v>Piece</x:v>
      </x:c>
      <x:c r="E18" s="17" t="n">
        <x:f>SUMIFS('Set quantities'!$F$9:$F$29,'Set quantities'!$A$9:$A$29,"HS-01",'Set quantities'!$B$9:$B$29,A18)</x:f>
        <x:v>3</x:v>
      </x:c>
      <x:c r="F18" s="17" t="n">
        <x:f>SUMIFS('Set quantities'!$F$9:$F$29,'Set quantities'!$A$9:$A$29,"HS-02",'Set quantities'!$B$9:$B$29,A18)</x:f>
        <x:v>9</x:v>
      </x:c>
      <x:c r="G18" s="17" t="n">
        <x:f>SUMIFS('Set quantities'!$F$9:$F$29,'Set quantities'!$A$9:$A$29,"HS-03",'Set quantities'!$B$9:$B$29,A18)</x:f>
        <x:v>6</x:v>
      </x:c>
      <x:c r="H18" s="13" t="n">
        <x:v>5</x:v>
      </x:c>
      <x:c r="I18" s="14" t="n">
        <x:f>ROUND(SUM(E18:G18)*H18,2)</x:f>
        <x:v>90</x:v>
      </x:c>
      <x:c r="J18" s="2"/>
    </x:row>
    <x:row r="19">
      <x:c r="A19" s="2"/>
      <x:c r="B19" s="2"/>
      <x:c r="C19" s="2"/>
      <x:c r="D19" s="2"/>
      <x:c r="E19" s="2"/>
      <x:c r="F19" s="2"/>
      <x:c r="G19" s="2"/>
      <x:c r="H19" s="14"/>
      <x:c r="I19" s="14"/>
      <x:c r="J19" s="2"/>
    </x:row>
    <x:row r="20">
      <x:c r="A20" s="2"/>
      <x:c r="B20" s="2"/>
      <x:c r="C20" s="2"/>
      <x:c r="D20" s="2"/>
      <x:c r="E20" s="2"/>
      <x:c r="F20" s="2"/>
      <x:c r="G20" s="2"/>
      <x:c r="H20" s="15" t="str">
        <x:v>Subtotal</x:v>
      </x:c>
      <x:c r="I20" s="15" t="n">
        <x:f>SUM(I11:I18)</x:f>
        <x:v>1763</x:v>
      </x:c>
      <x:c r="J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 t="str">
        <x:v>Six cylinders include 18 individual key copies. The seven hierarchy-key copies in the master-key PDF are excluded.</x:v>
      </x:c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 t="str">
        <x:v>Quantities are expressed in the unit shown. One lever pair contains two handles. Do not total different units.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47" hidden="0" customWidth="1"/>
    <x:col min="4" max="4" width="15" hidden="0" customWidth="1"/>
    <x:col min="5" max="5" width="15" hidden="0" customWidth="1"/>
    <x:col min="6" max="6" width="15" hidden="0" customWidth="1"/>
    <x:col min="7" max="7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Hardware quantities by set</x:v>
      </x:c>
      <x:c r="B2" s="3"/>
      <x:c r="C2" s="3"/>
      <x:c r="D2" s="3"/>
      <x:c r="E2" s="3"/>
      <x:c r="F2" s="3"/>
      <x:c r="G2" s="3"/>
      <x:c r="H2" s="3"/>
      <x:c r="I2" s="2"/>
      <x:c r="J2" s="2"/>
    </x:row>
    <x:row r="3">
      <x:c r="A3" s="2" t="str">
        <x:v>Harbour Point Offices / DEMO-26017 / C03 / USD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4" t="str">
        <x:v>FICTIONAL SAMPLE - NOT FOR CONSTRUCTION - NOT ISSUED OR APPROVED</x:v>
      </x:c>
      <x:c r="B4" s="4"/>
      <x:c r="C4" s="4"/>
      <x:c r="D4" s="4"/>
      <x:c r="E4" s="4"/>
      <x:c r="F4" s="4"/>
      <x:c r="G4" s="4"/>
      <x:c r="H4" s="4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" t="str">
        <x:v>Product totals = quantity per door x physical doors in the set. Door counts come from Door register.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2" t="str">
        <x:v>Fictional quantities. Pale amber cells are editable per-door inputs; product identities and units stay consistent.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34" customHeight="1">
      <x:c r="A8" s="9" t="str">
        <x:v>Set</x:v>
      </x:c>
      <x:c r="B8" s="9" t="str">
        <x:v>Product code</x:v>
      </x:c>
      <x:c r="C8" s="9" t="str">
        <x:v>Product</x:v>
      </x:c>
      <x:c r="D8" s="9" t="str">
        <x:v>Qty / door</x:v>
      </x:c>
      <x:c r="E8" s="9" t="str">
        <x:v>Door count</x:v>
      </x:c>
      <x:c r="F8" s="9" t="str">
        <x:v>Total qty</x:v>
      </x:c>
      <x:c r="G8" s="9" t="str">
        <x:v>Unit</x:v>
      </x:c>
      <x:c r="H8" s="2"/>
      <x:c r="I8" s="2"/>
      <x:c r="J8" s="2"/>
    </x:row>
    <x:row r="9" ht="25" customHeight="1">
      <x:c r="A9" s="2" t="str">
        <x:v>HS-01</x:v>
      </x:c>
      <x:c r="B9" s="2" t="str">
        <x:v>DEM-HG-01</x:v>
      </x:c>
      <x:c r="C9" s="2" t="str">
        <x:v>Butt hinge, 100 x 75 mm</x:v>
      </x:c>
      <x:c r="D9" s="19" t="n">
        <x:v>3</x:v>
      </x:c>
      <x:c r="E9" s="17" t="n">
        <x:f>SUMIFS('Door register'!$G$9:$G$14,'Door register'!$D$9:$D$14,A9)</x:f>
        <x:v>1</x:v>
      </x:c>
      <x:c r="F9" s="17" t="n">
        <x:f>D9*E9</x:f>
        <x:v>3</x:v>
      </x:c>
      <x:c r="G9" s="2" t="str">
        <x:v>Piece</x:v>
      </x:c>
      <x:c r="H9" s="2"/>
      <x:c r="I9" s="2"/>
      <x:c r="J9" s="2"/>
    </x:row>
    <x:row r="10" ht="25" customHeight="1">
      <x:c r="A10" s="2" t="str">
        <x:v>HS-01</x:v>
      </x:c>
      <x:c r="B10" s="2" t="str">
        <x:v>DEM-LV-01</x:v>
      </x:c>
      <x:c r="C10" s="2" t="str">
        <x:v>Lever handle pair on rose</x:v>
      </x:c>
      <x:c r="D10" s="19" t="n">
        <x:v>1</x:v>
      </x:c>
      <x:c r="E10" s="17" t="n">
        <x:f>SUMIFS('Door register'!$G$9:$G$14,'Door register'!$D$9:$D$14,A10)</x:f>
        <x:v>1</x:v>
      </x:c>
      <x:c r="F10" s="17" t="n">
        <x:f>D10*E10</x:f>
        <x:v>1</x:v>
      </x:c>
      <x:c r="G10" s="2" t="str">
        <x:v>Pair</x:v>
      </x:c>
      <x:c r="H10" s="2"/>
      <x:c r="I10" s="2"/>
      <x:c r="J10" s="2"/>
    </x:row>
    <x:row r="11" ht="25" customHeight="1">
      <x:c r="A11" s="2" t="str">
        <x:v>HS-01</x:v>
      </x:c>
      <x:c r="B11" s="2" t="str">
        <x:v>DEM-LK-01</x:v>
      </x:c>
      <x:c r="C11" s="2" t="str">
        <x:v>Mortice sashlock, 60 mm backset</x:v>
      </x:c>
      <x:c r="D11" s="19" t="n">
        <x:v>1</x:v>
      </x:c>
      <x:c r="E11" s="17" t="n">
        <x:f>SUMIFS('Door register'!$G$9:$G$14,'Door register'!$D$9:$D$14,A11)</x:f>
        <x:v>1</x:v>
      </x:c>
      <x:c r="F11" s="17" t="n">
        <x:f>D11*E11</x:f>
        <x:v>1</x:v>
      </x:c>
      <x:c r="G11" s="2" t="str">
        <x:v>Piece</x:v>
      </x:c>
      <x:c r="H11" s="2"/>
      <x:c r="I11" s="2"/>
      <x:c r="J11" s="2"/>
    </x:row>
    <x:row r="12" ht="25" customHeight="1">
      <x:c r="A12" s="2" t="str">
        <x:v>HS-01</x:v>
      </x:c>
      <x:c r="B12" s="2" t="str">
        <x:v>DEM-CY-01</x:v>
      </x:c>
      <x:c r="C12" s="2" t="str">
        <x:v>Keyed cylinder, size to be confirmed</x:v>
      </x:c>
      <x:c r="D12" s="19" t="n">
        <x:v>1</x:v>
      </x:c>
      <x:c r="E12" s="17" t="n">
        <x:f>SUMIFS('Door register'!$G$9:$G$14,'Door register'!$D$9:$D$14,A12)</x:f>
        <x:v>1</x:v>
      </x:c>
      <x:c r="F12" s="17" t="n">
        <x:f>D12*E12</x:f>
        <x:v>1</x:v>
      </x:c>
      <x:c r="G12" s="2" t="str">
        <x:v>Piece</x:v>
      </x:c>
      <x:c r="H12" s="2"/>
      <x:c r="I12" s="2"/>
      <x:c r="J12" s="2"/>
    </x:row>
    <x:row r="13" ht="25" customHeight="1">
      <x:c r="A13" s="2" t="str">
        <x:v>HS-01</x:v>
      </x:c>
      <x:c r="B13" s="2" t="str">
        <x:v>DEM-DC-01</x:v>
      </x:c>
      <x:c r="C13" s="2" t="str">
        <x:v>Surface door closer, adjustable</x:v>
      </x:c>
      <x:c r="D13" s="19" t="n">
        <x:v>1</x:v>
      </x:c>
      <x:c r="E13" s="17" t="n">
        <x:f>SUMIFS('Door register'!$G$9:$G$14,'Door register'!$D$9:$D$14,A13)</x:f>
        <x:v>1</x:v>
      </x:c>
      <x:c r="F13" s="17" t="n">
        <x:f>D13*E13</x:f>
        <x:v>1</x:v>
      </x:c>
      <x:c r="G13" s="2" t="str">
        <x:v>Piece</x:v>
      </x:c>
      <x:c r="H13" s="2"/>
      <x:c r="I13" s="2"/>
      <x:c r="J13" s="2"/>
    </x:row>
    <x:row r="14" ht="25" customHeight="1">
      <x:c r="A14" s="2" t="str">
        <x:v>HS-01</x:v>
      </x:c>
      <x:c r="B14" s="2" t="str">
        <x:v>DEM-DS-01</x:v>
      </x:c>
      <x:c r="C14" s="2" t="str">
        <x:v>Floor-mounted door stop</x:v>
      </x:c>
      <x:c r="D14" s="19" t="n">
        <x:v>1</x:v>
      </x:c>
      <x:c r="E14" s="17" t="n">
        <x:f>SUMIFS('Door register'!$G$9:$G$14,'Door register'!$D$9:$D$14,A14)</x:f>
        <x:v>1</x:v>
      </x:c>
      <x:c r="F14" s="17" t="n">
        <x:f>D14*E14</x:f>
        <x:v>1</x:v>
      </x:c>
      <x:c r="G14" s="2" t="str">
        <x:v>Piece</x:v>
      </x:c>
      <x:c r="H14" s="2"/>
      <x:c r="I14" s="2"/>
      <x:c r="J14" s="2"/>
    </x:row>
    <x:row r="15" ht="25" customHeight="1">
      <x:c r="A15" s="2" t="str">
        <x:v>HS-01</x:v>
      </x:c>
      <x:c r="B15" s="2" t="str">
        <x:v>DEM-KP-01</x:v>
      </x:c>
      <x:c r="C15" s="2" t="str">
        <x:v>Kick plate, 200 mm high</x:v>
      </x:c>
      <x:c r="D15" s="19" t="n">
        <x:v>2</x:v>
      </x:c>
      <x:c r="E15" s="17" t="n">
        <x:f>SUMIFS('Door register'!$G$9:$G$14,'Door register'!$D$9:$D$14,A15)</x:f>
        <x:v>1</x:v>
      </x:c>
      <x:c r="F15" s="17" t="n">
        <x:f>D15*E15</x:f>
        <x:v>2</x:v>
      </x:c>
      <x:c r="G15" s="2" t="str">
        <x:v>Piece</x:v>
      </x:c>
      <x:c r="H15" s="2"/>
      <x:c r="I15" s="2"/>
      <x:c r="J15" s="2"/>
    </x:row>
    <x:row r="16" ht="25" customHeight="1">
      <x:c r="A16" s="2" t="str">
        <x:v>HS-01</x:v>
      </x:c>
      <x:c r="B16" s="2" t="str">
        <x:v>DEM-KY-01</x:v>
      </x:c>
      <x:c r="C16" s="2" t="str">
        <x:v>Individual key copy</x:v>
      </x:c>
      <x:c r="D16" s="19" t="n">
        <x:v>3</x:v>
      </x:c>
      <x:c r="E16" s="17" t="n">
        <x:f>SUMIFS('Door register'!$G$9:$G$14,'Door register'!$D$9:$D$14,A16)</x:f>
        <x:v>1</x:v>
      </x:c>
      <x:c r="F16" s="17" t="n">
        <x:f>D16*E16</x:f>
        <x:v>3</x:v>
      </x:c>
      <x:c r="G16" s="2" t="str">
        <x:v>Piece</x:v>
      </x:c>
      <x:c r="H16" s="2"/>
      <x:c r="I16" s="2"/>
      <x:c r="J16" s="2"/>
    </x:row>
    <x:row r="17" ht="25" customHeight="1">
      <x:c r="A17" s="2" t="str">
        <x:v>HS-02</x:v>
      </x:c>
      <x:c r="B17" s="2" t="str">
        <x:v>DEM-HG-01</x:v>
      </x:c>
      <x:c r="C17" s="2" t="str">
        <x:v>Butt hinge, 100 x 75 mm</x:v>
      </x:c>
      <x:c r="D17" s="19" t="n">
        <x:v>3</x:v>
      </x:c>
      <x:c r="E17" s="17" t="n">
        <x:f>SUMIFS('Door register'!$G$9:$G$14,'Door register'!$D$9:$D$14,A17)</x:f>
        <x:v>3</x:v>
      </x:c>
      <x:c r="F17" s="17" t="n">
        <x:f>D17*E17</x:f>
        <x:v>9</x:v>
      </x:c>
      <x:c r="G17" s="2" t="str">
        <x:v>Piece</x:v>
      </x:c>
      <x:c r="H17" s="2"/>
      <x:c r="I17" s="2"/>
      <x:c r="J17" s="2"/>
    </x:row>
    <x:row r="18" ht="25" customHeight="1">
      <x:c r="A18" s="2" t="str">
        <x:v>HS-02</x:v>
      </x:c>
      <x:c r="B18" s="2" t="str">
        <x:v>DEM-LV-01</x:v>
      </x:c>
      <x:c r="C18" s="2" t="str">
        <x:v>Lever handle pair on rose</x:v>
      </x:c>
      <x:c r="D18" s="19" t="n">
        <x:v>1</x:v>
      </x:c>
      <x:c r="E18" s="17" t="n">
        <x:f>SUMIFS('Door register'!$G$9:$G$14,'Door register'!$D$9:$D$14,A18)</x:f>
        <x:v>3</x:v>
      </x:c>
      <x:c r="F18" s="17" t="n">
        <x:f>D18*E18</x:f>
        <x:v>3</x:v>
      </x:c>
      <x:c r="G18" s="2" t="str">
        <x:v>Pair</x:v>
      </x:c>
      <x:c r="H18" s="2"/>
      <x:c r="I18" s="2"/>
      <x:c r="J18" s="2"/>
    </x:row>
    <x:row r="19" ht="25" customHeight="1">
      <x:c r="A19" s="2" t="str">
        <x:v>HS-02</x:v>
      </x:c>
      <x:c r="B19" s="2" t="str">
        <x:v>DEM-LK-01</x:v>
      </x:c>
      <x:c r="C19" s="2" t="str">
        <x:v>Mortice sashlock, 60 mm backset</x:v>
      </x:c>
      <x:c r="D19" s="19" t="n">
        <x:v>1</x:v>
      </x:c>
      <x:c r="E19" s="17" t="n">
        <x:f>SUMIFS('Door register'!$G$9:$G$14,'Door register'!$D$9:$D$14,A19)</x:f>
        <x:v>3</x:v>
      </x:c>
      <x:c r="F19" s="17" t="n">
        <x:f>D19*E19</x:f>
        <x:v>3</x:v>
      </x:c>
      <x:c r="G19" s="2" t="str">
        <x:v>Piece</x:v>
      </x:c>
      <x:c r="H19" s="2"/>
      <x:c r="I19" s="2"/>
      <x:c r="J19" s="2"/>
    </x:row>
    <x:row r="20" ht="25" customHeight="1">
      <x:c r="A20" s="2" t="str">
        <x:v>HS-02</x:v>
      </x:c>
      <x:c r="B20" s="2" t="str">
        <x:v>DEM-CY-01</x:v>
      </x:c>
      <x:c r="C20" s="2" t="str">
        <x:v>Keyed cylinder, size to be confirmed</x:v>
      </x:c>
      <x:c r="D20" s="19" t="n">
        <x:v>1</x:v>
      </x:c>
      <x:c r="E20" s="17" t="n">
        <x:f>SUMIFS('Door register'!$G$9:$G$14,'Door register'!$D$9:$D$14,A20)</x:f>
        <x:v>3</x:v>
      </x:c>
      <x:c r="F20" s="17" t="n">
        <x:f>D20*E20</x:f>
        <x:v>3</x:v>
      </x:c>
      <x:c r="G20" s="2" t="str">
        <x:v>Piece</x:v>
      </x:c>
      <x:c r="H20" s="2"/>
      <x:c r="I20" s="2"/>
      <x:c r="J20" s="2"/>
    </x:row>
    <x:row r="21" ht="25" customHeight="1">
      <x:c r="A21" s="2" t="str">
        <x:v>HS-02</x:v>
      </x:c>
      <x:c r="B21" s="2" t="str">
        <x:v>DEM-DS-01</x:v>
      </x:c>
      <x:c r="C21" s="2" t="str">
        <x:v>Floor-mounted door stop</x:v>
      </x:c>
      <x:c r="D21" s="19" t="n">
        <x:v>1</x:v>
      </x:c>
      <x:c r="E21" s="17" t="n">
        <x:f>SUMIFS('Door register'!$G$9:$G$14,'Door register'!$D$9:$D$14,A21)</x:f>
        <x:v>3</x:v>
      </x:c>
      <x:c r="F21" s="17" t="n">
        <x:f>D21*E21</x:f>
        <x:v>3</x:v>
      </x:c>
      <x:c r="G21" s="2" t="str">
        <x:v>Piece</x:v>
      </x:c>
      <x:c r="H21" s="2"/>
      <x:c r="I21" s="2"/>
      <x:c r="J21" s="2"/>
    </x:row>
    <x:row r="22" ht="25" customHeight="1">
      <x:c r="A22" s="2" t="str">
        <x:v>HS-02</x:v>
      </x:c>
      <x:c r="B22" s="2" t="str">
        <x:v>DEM-KY-01</x:v>
      </x:c>
      <x:c r="C22" s="2" t="str">
        <x:v>Individual key copy</x:v>
      </x:c>
      <x:c r="D22" s="19" t="n">
        <x:v>3</x:v>
      </x:c>
      <x:c r="E22" s="17" t="n">
        <x:f>SUMIFS('Door register'!$G$9:$G$14,'Door register'!$D$9:$D$14,A22)</x:f>
        <x:v>3</x:v>
      </x:c>
      <x:c r="F22" s="17" t="n">
        <x:f>D22*E22</x:f>
        <x:v>9</x:v>
      </x:c>
      <x:c r="G22" s="2" t="str">
        <x:v>Piece</x:v>
      </x:c>
      <x:c r="H22" s="2"/>
      <x:c r="I22" s="2"/>
      <x:c r="J22" s="2"/>
    </x:row>
    <x:row r="23" ht="25" customHeight="1">
      <x:c r="A23" s="2" t="str">
        <x:v>HS-03</x:v>
      </x:c>
      <x:c r="B23" s="2" t="str">
        <x:v>DEM-HG-01</x:v>
      </x:c>
      <x:c r="C23" s="2" t="str">
        <x:v>Butt hinge, 100 x 75 mm</x:v>
      </x:c>
      <x:c r="D23" s="19" t="n">
        <x:v>3</x:v>
      </x:c>
      <x:c r="E23" s="17" t="n">
        <x:f>SUMIFS('Door register'!$G$9:$G$14,'Door register'!$D$9:$D$14,A23)</x:f>
        <x:v>2</x:v>
      </x:c>
      <x:c r="F23" s="17" t="n">
        <x:f>D23*E23</x:f>
        <x:v>6</x:v>
      </x:c>
      <x:c r="G23" s="2" t="str">
        <x:v>Piece</x:v>
      </x:c>
      <x:c r="H23" s="2"/>
      <x:c r="I23" s="2"/>
      <x:c r="J23" s="2"/>
    </x:row>
    <x:row r="24" ht="25" customHeight="1">
      <x:c r="A24" s="2" t="str">
        <x:v>HS-03</x:v>
      </x:c>
      <x:c r="B24" s="2" t="str">
        <x:v>DEM-LV-01</x:v>
      </x:c>
      <x:c r="C24" s="2" t="str">
        <x:v>Lever handle pair on rose</x:v>
      </x:c>
      <x:c r="D24" s="19" t="n">
        <x:v>1</x:v>
      </x:c>
      <x:c r="E24" s="17" t="n">
        <x:f>SUMIFS('Door register'!$G$9:$G$14,'Door register'!$D$9:$D$14,A24)</x:f>
        <x:v>2</x:v>
      </x:c>
      <x:c r="F24" s="17" t="n">
        <x:f>D24*E24</x:f>
        <x:v>2</x:v>
      </x:c>
      <x:c r="G24" s="2" t="str">
        <x:v>Pair</x:v>
      </x:c>
      <x:c r="H24" s="2"/>
      <x:c r="I24" s="2"/>
      <x:c r="J24" s="2"/>
    </x:row>
    <x:row r="25" ht="25" customHeight="1">
      <x:c r="A25" s="2" t="str">
        <x:v>HS-03</x:v>
      </x:c>
      <x:c r="B25" s="2" t="str">
        <x:v>DEM-LK-01</x:v>
      </x:c>
      <x:c r="C25" s="2" t="str">
        <x:v>Mortice sashlock, 60 mm backset</x:v>
      </x:c>
      <x:c r="D25" s="19" t="n">
        <x:v>1</x:v>
      </x:c>
      <x:c r="E25" s="17" t="n">
        <x:f>SUMIFS('Door register'!$G$9:$G$14,'Door register'!$D$9:$D$14,A25)</x:f>
        <x:v>2</x:v>
      </x:c>
      <x:c r="F25" s="17" t="n">
        <x:f>D25*E25</x:f>
        <x:v>2</x:v>
      </x:c>
      <x:c r="G25" s="2" t="str">
        <x:v>Piece</x:v>
      </x:c>
      <x:c r="H25" s="2"/>
      <x:c r="I25" s="2"/>
      <x:c r="J25" s="2"/>
    </x:row>
    <x:row r="26" ht="25" customHeight="1">
      <x:c r="A26" s="2" t="str">
        <x:v>HS-03</x:v>
      </x:c>
      <x:c r="B26" s="2" t="str">
        <x:v>DEM-CY-01</x:v>
      </x:c>
      <x:c r="C26" s="2" t="str">
        <x:v>Keyed cylinder, size to be confirmed</x:v>
      </x:c>
      <x:c r="D26" s="19" t="n">
        <x:v>1</x:v>
      </x:c>
      <x:c r="E26" s="17" t="n">
        <x:f>SUMIFS('Door register'!$G$9:$G$14,'Door register'!$D$9:$D$14,A26)</x:f>
        <x:v>2</x:v>
      </x:c>
      <x:c r="F26" s="17" t="n">
        <x:f>D26*E26</x:f>
        <x:v>2</x:v>
      </x:c>
      <x:c r="G26" s="2" t="str">
        <x:v>Piece</x:v>
      </x:c>
      <x:c r="H26" s="2"/>
      <x:c r="I26" s="2"/>
      <x:c r="J26" s="2"/>
    </x:row>
    <x:row r="27" ht="25" customHeight="1">
      <x:c r="A27" s="2" t="str">
        <x:v>HS-03</x:v>
      </x:c>
      <x:c r="B27" s="2" t="str">
        <x:v>DEM-DC-01</x:v>
      </x:c>
      <x:c r="C27" s="2" t="str">
        <x:v>Surface door closer, adjustable</x:v>
      </x:c>
      <x:c r="D27" s="19" t="n">
        <x:v>1</x:v>
      </x:c>
      <x:c r="E27" s="17" t="n">
        <x:f>SUMIFS('Door register'!$G$9:$G$14,'Door register'!$D$9:$D$14,A27)</x:f>
        <x:v>2</x:v>
      </x:c>
      <x:c r="F27" s="17" t="n">
        <x:f>D27*E27</x:f>
        <x:v>2</x:v>
      </x:c>
      <x:c r="G27" s="2" t="str">
        <x:v>Piece</x:v>
      </x:c>
      <x:c r="H27" s="2"/>
      <x:c r="I27" s="2"/>
      <x:c r="J27" s="2"/>
    </x:row>
    <x:row r="28" ht="25" customHeight="1">
      <x:c r="A28" s="2" t="str">
        <x:v>HS-03</x:v>
      </x:c>
      <x:c r="B28" s="2" t="str">
        <x:v>DEM-DS-01</x:v>
      </x:c>
      <x:c r="C28" s="2" t="str">
        <x:v>Floor-mounted door stop</x:v>
      </x:c>
      <x:c r="D28" s="19" t="n">
        <x:v>1</x:v>
      </x:c>
      <x:c r="E28" s="17" t="n">
        <x:f>SUMIFS('Door register'!$G$9:$G$14,'Door register'!$D$9:$D$14,A28)</x:f>
        <x:v>2</x:v>
      </x:c>
      <x:c r="F28" s="17" t="n">
        <x:f>D28*E28</x:f>
        <x:v>2</x:v>
      </x:c>
      <x:c r="G28" s="2" t="str">
        <x:v>Piece</x:v>
      </x:c>
      <x:c r="H28" s="2"/>
      <x:c r="I28" s="2"/>
      <x:c r="J28" s="2"/>
    </x:row>
    <x:row r="29" ht="25" customHeight="1">
      <x:c r="A29" s="2" t="str">
        <x:v>HS-03</x:v>
      </x:c>
      <x:c r="B29" s="2" t="str">
        <x:v>DEM-KY-01</x:v>
      </x:c>
      <x:c r="C29" s="2" t="str">
        <x:v>Individual key copy</x:v>
      </x:c>
      <x:c r="D29" s="19" t="n">
        <x:v>3</x:v>
      </x:c>
      <x:c r="E29" s="17" t="n">
        <x:f>SUMIFS('Door register'!$G$9:$G$14,'Door register'!$D$9:$D$14,A29)</x:f>
        <x:v>2</x:v>
      </x:c>
      <x:c r="F29" s="17" t="n">
        <x:f>D29*E29</x:f>
        <x:v>6</x:v>
      </x:c>
      <x:c r="G29" s="2" t="str">
        <x:v>Piece</x:v>
      </x:c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5" hidden="0" customWidth="1"/>
    <x:col min="3" max="3" width="29" hidden="0" customWidth="1"/>
    <x:col min="4" max="4" width="12" hidden="0" customWidth="1"/>
    <x:col min="5" max="5" width="15" hidden="0" customWidth="1"/>
    <x:col min="6" max="6" width="17" hidden="0" customWidth="1"/>
    <x:col min="7" max="7" width="13" hidden="0" customWidth="1"/>
    <x:col min="8" max="8" width="23" hidden="0" customWidth="1"/>
    <x:col min="9" max="9" width="25" hidden="0" customWidth="1"/>
    <x:col min="10" max="10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Door register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2" t="str">
        <x:v>Harbour Point Offices / DEMO-26017 / C03 / USD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4" t="str">
        <x:v>FICTIONAL SAMPLE - NOT FOR CONSTRUCTION - NOT ISSUED OR APPROVED</x:v>
      </x:c>
      <x:c r="B4" s="4"/>
      <x:c r="C4" s="4"/>
      <x:c r="D4" s="4"/>
      <x:c r="E4" s="4"/>
      <x:c r="F4" s="4"/>
      <x:c r="G4" s="4"/>
      <x:c r="H4" s="4"/>
      <x:c r="I4" s="4"/>
      <x:c r="J4" s="4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" t="str">
        <x:v>One row represents one physical door. D-114 / O-014 is the office-entry example in the website.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2" t="str">
        <x:v>All dimensions and non-rated designations are fictional inputs. Keep Master-Key door quantities at 1.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34" customHeight="1">
      <x:c r="A8" s="9" t="str">
        <x:v>Door reference</x:v>
      </x:c>
      <x:c r="B8" s="9" t="str">
        <x:v>Door no.</x:v>
      </x:c>
      <x:c r="C8" s="9" t="str">
        <x:v>Door name</x:v>
      </x:c>
      <x:c r="D8" s="9" t="str">
        <x:v>Set</x:v>
      </x:c>
      <x:c r="E8" s="9" t="str">
        <x:v>Floor</x:v>
      </x:c>
      <x:c r="F8" s="9" t="str">
        <x:v>Area</x:v>
      </x:c>
      <x:c r="G8" s="9" t="str">
        <x:v>Door qty</x:v>
      </x:c>
      <x:c r="H8" s="9" t="str">
        <x:v>Size</x:v>
      </x:c>
      <x:c r="I8" s="9" t="str">
        <x:v>Construction</x:v>
      </x:c>
      <x:c r="J8" s="9" t="str">
        <x:v>Fire rating</x:v>
      </x:c>
    </x:row>
    <x:row r="9" ht="30" customHeight="1">
      <x:c r="A9" s="2" t="str">
        <x:v>D-101</x:v>
      </x:c>
      <x:c r="B9" s="2" t="str">
        <x:v>L-001</x:v>
      </x:c>
      <x:c r="C9" s="2" t="str">
        <x:v>Lobby entry</x:v>
      </x:c>
      <x:c r="D9" s="2" t="str">
        <x:v>HS-01</x:v>
      </x:c>
      <x:c r="E9" s="2" t="str">
        <x:v>Ground</x:v>
      </x:c>
      <x:c r="F9" s="2" t="str">
        <x:v>Lobby</x:v>
      </x:c>
      <x:c r="G9" s="19" t="n">
        <x:v>1</x:v>
      </x:c>
      <x:c r="H9" s="2" t="str">
        <x:v>1000 x 2200 mm</x:v>
      </x:c>
      <x:c r="I9" s="2" t="str">
        <x:v>Steel</x:v>
      </x:c>
      <x:c r="J9" s="2" t="str">
        <x:v>Non-rated (sample)</x:v>
      </x:c>
    </x:row>
    <x:row r="10" ht="30" customHeight="1">
      <x:c r="A10" s="2" t="str">
        <x:v>D-114</x:v>
      </x:c>
      <x:c r="B10" s="2" t="str">
        <x:v>O-014</x:v>
      </x:c>
      <x:c r="C10" s="2" t="str">
        <x:v>Office entry</x:v>
      </x:c>
      <x:c r="D10" s="2" t="str">
        <x:v>HS-02</x:v>
      </x:c>
      <x:c r="E10" s="2" t="str">
        <x:v>Level 01</x:v>
      </x:c>
      <x:c r="F10" s="2" t="str">
        <x:v>Offices</x:v>
      </x:c>
      <x:c r="G10" s="19" t="n">
        <x:v>1</x:v>
      </x:c>
      <x:c r="H10" s="2" t="str">
        <x:v>900 x 2100 mm</x:v>
      </x:c>
      <x:c r="I10" s="2" t="str">
        <x:v>Solid-core timber</x:v>
      </x:c>
      <x:c r="J10" s="2" t="str">
        <x:v>Non-rated (sample)</x:v>
      </x:c>
    </x:row>
    <x:row r="11" ht="30" customHeight="1">
      <x:c r="A11" s="2" t="str">
        <x:v>D-115</x:v>
      </x:c>
      <x:c r="B11" s="2" t="str">
        <x:v>O-015</x:v>
      </x:c>
      <x:c r="C11" s="2" t="str">
        <x:v>Office entry</x:v>
      </x:c>
      <x:c r="D11" s="2" t="str">
        <x:v>HS-02</x:v>
      </x:c>
      <x:c r="E11" s="2" t="str">
        <x:v>Level 01</x:v>
      </x:c>
      <x:c r="F11" s="2" t="str">
        <x:v>Offices</x:v>
      </x:c>
      <x:c r="G11" s="19" t="n">
        <x:v>1</x:v>
      </x:c>
      <x:c r="H11" s="2" t="str">
        <x:v>900 x 2100 mm</x:v>
      </x:c>
      <x:c r="I11" s="2" t="str">
        <x:v>Solid-core timber</x:v>
      </x:c>
      <x:c r="J11" s="2" t="str">
        <x:v>Non-rated (sample)</x:v>
      </x:c>
    </x:row>
    <x:row r="12" ht="30" customHeight="1">
      <x:c r="A12" s="2" t="str">
        <x:v>D-116</x:v>
      </x:c>
      <x:c r="B12" s="2" t="str">
        <x:v>O-016</x:v>
      </x:c>
      <x:c r="C12" s="2" t="str">
        <x:v>Meeting room entry</x:v>
      </x:c>
      <x:c r="D12" s="2" t="str">
        <x:v>HS-02</x:v>
      </x:c>
      <x:c r="E12" s="2" t="str">
        <x:v>Level 01</x:v>
      </x:c>
      <x:c r="F12" s="2" t="str">
        <x:v>Offices</x:v>
      </x:c>
      <x:c r="G12" s="19" t="n">
        <x:v>1</x:v>
      </x:c>
      <x:c r="H12" s="2" t="str">
        <x:v>1000 x 2100 mm</x:v>
      </x:c>
      <x:c r="I12" s="2" t="str">
        <x:v>Solid-core timber</x:v>
      </x:c>
      <x:c r="J12" s="2" t="str">
        <x:v>Non-rated (sample)</x:v>
      </x:c>
    </x:row>
    <x:row r="13" ht="30" customHeight="1">
      <x:c r="A13" s="2" t="str">
        <x:v>D-201</x:v>
      </x:c>
      <x:c r="B13" s="2" t="str">
        <x:v>S-001</x:v>
      </x:c>
      <x:c r="C13" s="2" t="str">
        <x:v>Maintenance store</x:v>
      </x:c>
      <x:c r="D13" s="2" t="str">
        <x:v>HS-03</x:v>
      </x:c>
      <x:c r="E13" s="2" t="str">
        <x:v>Ground</x:v>
      </x:c>
      <x:c r="F13" s="2" t="str">
        <x:v>Service</x:v>
      </x:c>
      <x:c r="G13" s="19" t="n">
        <x:v>1</x:v>
      </x:c>
      <x:c r="H13" s="2" t="str">
        <x:v>900 x 2100 mm</x:v>
      </x:c>
      <x:c r="I13" s="2" t="str">
        <x:v>Steel</x:v>
      </x:c>
      <x:c r="J13" s="2" t="str">
        <x:v>Non-rated (sample)</x:v>
      </x:c>
    </x:row>
    <x:row r="14" ht="30" customHeight="1">
      <x:c r="A14" s="2" t="str">
        <x:v>D-202</x:v>
      </x:c>
      <x:c r="B14" s="2" t="str">
        <x:v>S-002</x:v>
      </x:c>
      <x:c r="C14" s="2" t="str">
        <x:v>General store</x:v>
      </x:c>
      <x:c r="D14" s="2" t="str">
        <x:v>HS-03</x:v>
      </x:c>
      <x:c r="E14" s="2" t="str">
        <x:v>Ground</x:v>
      </x:c>
      <x:c r="F14" s="2" t="str">
        <x:v>Service</x:v>
      </x:c>
      <x:c r="G14" s="19" t="n">
        <x:v>1</x:v>
      </x:c>
      <x:c r="H14" s="2" t="str">
        <x:v>900 x 2100 mm</x:v>
      </x:c>
      <x:c r="I14" s="2" t="str">
        <x:v>Steel</x:v>
      </x:c>
      <x:c r="J14" s="2" t="str">
        <x:v>Non-rated (sample)</x:v>
      </x:c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dataValidations count="1">
    <x:dataValidation type="whole" operator="between" sqref="G9:G14">
      <x:formula1>1</x:formula1>
      <x:formula2>1</x:formula2>
    </x:dataValidation>
  </x:dataValidations>
  <x:pageMargins left="0.7" right="0.7" top="0.75" bottom="0.75" header="0.3" footer="0.3"/>
</x:worksheet>
</file>